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firstSheet="2" activeTab="2"/>
  </bookViews>
  <sheets>
    <sheet name="доходы 2007г." sheetId="1" r:id="rId1"/>
    <sheet name="доходы 2007г. (2)" sheetId="2" r:id="rId2"/>
    <sheet name="бюджет 2018-2020  (2)" sheetId="3" r:id="rId3"/>
  </sheets>
  <definedNames/>
  <calcPr fullCalcOnLoad="1"/>
</workbook>
</file>

<file path=xl/comments3.xml><?xml version="1.0" encoding="utf-8"?>
<comments xmlns="http://schemas.openxmlformats.org/spreadsheetml/2006/main">
  <authors>
    <author>родион</author>
  </authors>
  <commentList>
    <comment ref="C34" authorId="0">
      <text>
        <r>
          <rPr>
            <b/>
            <sz val="9"/>
            <rFont val="Tahoma"/>
            <family val="2"/>
          </rPr>
          <t>805-район</t>
        </r>
      </text>
    </comment>
    <comment ref="D34" authorId="0">
      <text>
        <r>
          <rPr>
            <b/>
            <sz val="9"/>
            <rFont val="Tahoma"/>
            <family val="2"/>
          </rPr>
          <t xml:space="preserve">786-район
</t>
        </r>
      </text>
    </comment>
    <comment ref="E34" authorId="0">
      <text>
        <r>
          <rPr>
            <b/>
            <sz val="9"/>
            <rFont val="Tahoma"/>
            <family val="2"/>
          </rPr>
          <t xml:space="preserve">810-район
</t>
        </r>
      </text>
    </comment>
  </commentList>
</comments>
</file>

<file path=xl/sharedStrings.xml><?xml version="1.0" encoding="utf-8"?>
<sst xmlns="http://schemas.openxmlformats.org/spreadsheetml/2006/main" count="270" uniqueCount="141">
  <si>
    <t xml:space="preserve">Код бюджетной </t>
  </si>
  <si>
    <t>классификацмм</t>
  </si>
  <si>
    <t>000 1 00 00000 00 0000 000</t>
  </si>
  <si>
    <t>000 1 06 00000 00 0000 000</t>
  </si>
  <si>
    <t>182 1 06 01030 10 0000 110</t>
  </si>
  <si>
    <t>182 1 06 06013 10 0000 110</t>
  </si>
  <si>
    <t>000 2 00 00000 00 0000 000</t>
  </si>
  <si>
    <t>000 2 02 00000 00 0000 000</t>
  </si>
  <si>
    <t>147 2 02 01010 10 0000 151</t>
  </si>
  <si>
    <t>Доходы</t>
  </si>
  <si>
    <t>Налог на доходы физ.лиц</t>
  </si>
  <si>
    <t>Налог на имущество</t>
  </si>
  <si>
    <t xml:space="preserve">Безвозмездные перечисления </t>
  </si>
  <si>
    <t>Субвенции от других бюджетов бюджетной системы</t>
  </si>
  <si>
    <t>Дотации от других бюджетов бюджетной системы</t>
  </si>
  <si>
    <t>Всего доходов</t>
  </si>
  <si>
    <t>182 1 01 02021 01 1000 110</t>
  </si>
  <si>
    <t>Налог на доходы физических лиц</t>
  </si>
  <si>
    <t>Анализ исполнения бюджета по доходам МО "Тараса"</t>
  </si>
  <si>
    <t>Факт</t>
  </si>
  <si>
    <t>Исполнитель:                               Бодонова Е.Д.</t>
  </si>
  <si>
    <t>147 3 02 01050 10 0000 130</t>
  </si>
  <si>
    <t>Единый сельхозналог</t>
  </si>
  <si>
    <t>Всего собственных доходов</t>
  </si>
  <si>
    <t>Дотации бюджетам поселений на выравнивание уровня бюджет</t>
  </si>
  <si>
    <t>182 1 01 02021 01 0000 110</t>
  </si>
  <si>
    <t>От других бюджетов бюджетной системы РФ</t>
  </si>
  <si>
    <t>147 2 02 04930 10 0000 151</t>
  </si>
  <si>
    <t>Прочие субвенции,зачисляемые в бюджет сельских поселение</t>
  </si>
  <si>
    <t>Земельный налог зачисл. в бюджет сельских поселений</t>
  </si>
  <si>
    <t>182 1 05 03000 01 2000 110</t>
  </si>
  <si>
    <t>Налог на имущ. зачисляемый в бюджетное поселение</t>
  </si>
  <si>
    <t>Прочие не налоговые доходы в бюджетное поселение</t>
  </si>
  <si>
    <t>000 1 17 05050 10 0000 180</t>
  </si>
  <si>
    <t>в том числе</t>
  </si>
  <si>
    <t>самообложение</t>
  </si>
  <si>
    <t>147 2 02 02940 10 0000 151</t>
  </si>
  <si>
    <t>Прочие субсидии зачисляемые в бюджетное поселение</t>
  </si>
  <si>
    <t>182 1 01 02021 01 3000 110</t>
  </si>
  <si>
    <t>182 1 05 03000 01 3000 110</t>
  </si>
  <si>
    <t>Штрафы по единому сельхоз налогу</t>
  </si>
  <si>
    <t>182 1 09 04050 03 3000 110</t>
  </si>
  <si>
    <t>на 1 мая 2006 г.</t>
  </si>
  <si>
    <t>450.423.5</t>
  </si>
  <si>
    <t>Налог на имущество предприятий</t>
  </si>
  <si>
    <t>Доходы от продажи услуг. Зачисл. в бюджетное поселение</t>
  </si>
  <si>
    <t>182 1 06 06023 10 1000 110</t>
  </si>
  <si>
    <t>Штрафы по налогу на доходы физических лиц</t>
  </si>
  <si>
    <t>015 1 11 05025 10 0000 120</t>
  </si>
  <si>
    <t>015 1 11 05035 10 0000 120</t>
  </si>
  <si>
    <t>Налог на имущ. физических лиц</t>
  </si>
  <si>
    <t>Арендная плата на земли</t>
  </si>
  <si>
    <t>000 1 11 05000 10 000 120</t>
  </si>
  <si>
    <t>Безвозмездные перичисления</t>
  </si>
  <si>
    <t>147 2 02 02413 10 0000 151</t>
  </si>
  <si>
    <t>Субвенции бюджетных поселений на предоставление гражданам субсидий на оплату жилого помещения и коммунальных услуг</t>
  </si>
  <si>
    <t>ПЛАН</t>
  </si>
  <si>
    <t>Арендная плата от сдачи в аренду имущества</t>
  </si>
  <si>
    <t>Земельный налог зачисл. в бюджет сельских поселении</t>
  </si>
  <si>
    <t>285,4</t>
  </si>
  <si>
    <t>147 2 02 02354 10 0000 151</t>
  </si>
  <si>
    <t>1191,5</t>
  </si>
  <si>
    <t>147 0 20 00000 00 0000 000</t>
  </si>
  <si>
    <t>Национальная оборона</t>
  </si>
  <si>
    <t>Другие вопросы в области национальной обороны</t>
  </si>
  <si>
    <t>Прогноз поступлений собственных доходов в МО "Тараса" на 2007 г.</t>
  </si>
  <si>
    <t>План</t>
  </si>
  <si>
    <t>%</t>
  </si>
  <si>
    <t>182 1 06 06023 10 2000 110</t>
  </si>
  <si>
    <t>182 1 09 04050 03 0000 110</t>
  </si>
  <si>
    <t>взаимозачеты</t>
  </si>
  <si>
    <t>182 1 06 01030 10 1000 110</t>
  </si>
  <si>
    <t>182 1 09 04050 03 2000 110</t>
  </si>
  <si>
    <t>Субвенции на предоставление гражданам субсидий</t>
  </si>
  <si>
    <t>Субвенции по воинскому учету</t>
  </si>
  <si>
    <t xml:space="preserve">Налог на имущество физических лиц зачисляемые в бюджеты </t>
  </si>
  <si>
    <t>Пени по земельному налогу</t>
  </si>
  <si>
    <t>182 1 06 06013 10 1000 110</t>
  </si>
  <si>
    <t>Приложение №1 к Решению Думы</t>
  </si>
  <si>
    <t xml:space="preserve">"О бюджете муниципального образования </t>
  </si>
  <si>
    <t>"Тараса" на 2006 г.</t>
  </si>
  <si>
    <t>Земельный налог зачисляемый в бюджеты сельских поселений</t>
  </si>
  <si>
    <t>Пени по земельному налогу зачисляемые в бюджеты сельских послений</t>
  </si>
  <si>
    <t>Итого собственных доходов</t>
  </si>
  <si>
    <t>000 1 11 05000 10 0000 120</t>
  </si>
  <si>
    <t>Доходы от сдачи в аренду имущества, находящиеся в оперативном управлении</t>
  </si>
  <si>
    <t>066 1 17 05050 10 0000 180</t>
  </si>
  <si>
    <t>от 27.12.2005 г. № 12</t>
  </si>
  <si>
    <t>147 3 03 02050 10 0000 180</t>
  </si>
  <si>
    <t>Прочие безвозмездные поступления</t>
  </si>
  <si>
    <t>Прочие субсидии зачисляемые в бюджет сельских поселений</t>
  </si>
  <si>
    <t>1 квартал</t>
  </si>
  <si>
    <t>2 квартал</t>
  </si>
  <si>
    <t>3 квартал</t>
  </si>
  <si>
    <t>4 квартал</t>
  </si>
  <si>
    <t>Земельный налог</t>
  </si>
  <si>
    <t>182 1 05 03000 01 1000 110</t>
  </si>
  <si>
    <t>182 1 01 00000 00 0000 110</t>
  </si>
  <si>
    <t>182 1 05 03000 00 0000 000</t>
  </si>
  <si>
    <t>Доходы от сдачи в аренду имущества, находящиеся в гос. и операт. управлении</t>
  </si>
  <si>
    <t>Безвозмездные перечисления</t>
  </si>
  <si>
    <t>066 1 11 05035 10 0000 120</t>
  </si>
  <si>
    <t>Поступление доходов в бюджет МО "Тараса" на 2006 год</t>
  </si>
  <si>
    <t>Земельный налог зачисляемый в бюджетное поселение п.1</t>
  </si>
  <si>
    <t>Земельный налог зачисл. в бюджет сельских поселений п.2</t>
  </si>
  <si>
    <t>Дотации бюджетам поселений на выравнивание уровня бюдж.обеспеч.</t>
  </si>
  <si>
    <t>Всего  доходов</t>
  </si>
  <si>
    <t xml:space="preserve">                                                                                                      Приложение № 1 к решению</t>
  </si>
  <si>
    <t>Арендная плата за земельные участки, госуд. собственность на которые не разгран.</t>
  </si>
  <si>
    <t>Доходы от продажи земельных участков, гос.собственность на кот.не разграничена</t>
  </si>
  <si>
    <t>Межбюджетные трансферты переданные в бюджет поселений</t>
  </si>
  <si>
    <t>Субвенции бюджетам поселений на выполнение передаваемых полномочий субъектов РФ</t>
  </si>
  <si>
    <t>147 2 02 01003 10 0000 151</t>
  </si>
  <si>
    <t>Дотации бюджетам поселений на поддержку мер по обеспечению сбалансированности бюджета</t>
  </si>
  <si>
    <t>147 2 02 04999 10 0000 151</t>
  </si>
  <si>
    <t>Прочие неналоговые доходы</t>
  </si>
  <si>
    <t>Акцизы на нефтепродукты</t>
  </si>
  <si>
    <t>Прочие межбюджетные трасферты передаваемые бюджетам поселений</t>
  </si>
  <si>
    <t>182 1 03 02000 01 0000 110</t>
  </si>
  <si>
    <t>182 1 01 02010 01 0000 110</t>
  </si>
  <si>
    <t>182 1 01 02020 01 1000 110</t>
  </si>
  <si>
    <t>066 1 17 01050 10 0000 180</t>
  </si>
  <si>
    <t>182 1 06 06033 10 1000 110</t>
  </si>
  <si>
    <t>182 1 06 06043 10 1000 110</t>
  </si>
  <si>
    <t xml:space="preserve">                                                                                                       на 2018 год и плановый период 2019 и 2020 год"</t>
  </si>
  <si>
    <t xml:space="preserve">                                                                                                      Думы "О  бюджете МО "Тараса"</t>
  </si>
  <si>
    <t xml:space="preserve"> </t>
  </si>
  <si>
    <t xml:space="preserve">                                                                                                      № 123 от 28.12.2017</t>
  </si>
  <si>
    <t>066 1 11 05025 10 0000 120</t>
  </si>
  <si>
    <t>066 1 14 06025 10 0000 430</t>
  </si>
  <si>
    <t>182 1 16 90050 10 0000 140</t>
  </si>
  <si>
    <t>Прочие поступления от денежных взысканий и иных сумм в возмещение ущерба</t>
  </si>
  <si>
    <t>147 2 02 15001 10 0000 151</t>
  </si>
  <si>
    <t>147 2 02 29999 10 0000 151</t>
  </si>
  <si>
    <t>Прочие субсидии бюджетам сельских поселений</t>
  </si>
  <si>
    <t>147 2 02 35118 10 0000 151</t>
  </si>
  <si>
    <t>147 2 02 30024 10 0000 151</t>
  </si>
  <si>
    <t>147 2 02 49999 10 0000 151</t>
  </si>
  <si>
    <t>исполн.</t>
  </si>
  <si>
    <t>факт</t>
  </si>
  <si>
    <t>Исполнение бюджета на 2018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</si>
</sst>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  <numFmt numFmtId="173" formatCode="0.00;[Red]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  <numFmt numFmtId="182" formatCode="#,##0.00_ ;\-#,##0.00\ "/>
    <numFmt numFmtId="183" formatCode="0.00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Arial Cyr"/>
      <family val="0"/>
    </font>
    <font>
      <sz val="8"/>
      <color indexed="8"/>
      <name val="Arial Cyr"/>
      <family val="0"/>
    </font>
    <font>
      <b/>
      <sz val="9"/>
      <name val="Tahoma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10"/>
      <name val="Courier New"/>
      <family val="3"/>
    </font>
    <font>
      <sz val="11"/>
      <name val="Arial Cyr"/>
      <family val="0"/>
    </font>
    <font>
      <b/>
      <sz val="15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left"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172" fontId="0" fillId="0" borderId="0" xfId="0" applyNumberFormat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0" fillId="0" borderId="11" xfId="0" applyNumberFormat="1" applyBorder="1" applyAlignment="1">
      <alignment/>
    </xf>
    <xf numFmtId="180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4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80" fontId="4" fillId="0" borderId="11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180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1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9" fontId="7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80" fontId="7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3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2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180" fontId="26" fillId="0" borderId="11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80" fontId="26" fillId="0" borderId="10" xfId="0" applyNumberFormat="1" applyFont="1" applyBorder="1" applyAlignment="1">
      <alignment/>
    </xf>
    <xf numFmtId="180" fontId="27" fillId="0" borderId="10" xfId="0" applyNumberFormat="1" applyFont="1" applyBorder="1" applyAlignment="1">
      <alignment/>
    </xf>
    <xf numFmtId="0" fontId="27" fillId="33" borderId="10" xfId="0" applyFont="1" applyFill="1" applyBorder="1" applyAlignment="1">
      <alignment/>
    </xf>
    <xf numFmtId="0" fontId="26" fillId="33" borderId="10" xfId="0" applyFont="1" applyFill="1" applyBorder="1" applyAlignment="1">
      <alignment/>
    </xf>
    <xf numFmtId="2" fontId="26" fillId="0" borderId="10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0" fontId="27" fillId="0" borderId="14" xfId="0" applyFont="1" applyBorder="1" applyAlignment="1">
      <alignment/>
    </xf>
    <xf numFmtId="0" fontId="26" fillId="0" borderId="14" xfId="0" applyFont="1" applyBorder="1" applyAlignment="1">
      <alignment/>
    </xf>
    <xf numFmtId="0" fontId="27" fillId="0" borderId="14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2" fontId="26" fillId="0" borderId="10" xfId="0" applyNumberFormat="1" applyFont="1" applyFill="1" applyBorder="1" applyAlignment="1">
      <alignment/>
    </xf>
    <xf numFmtId="180" fontId="26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AF66"/>
  <sheetViews>
    <sheetView zoomScalePageLayoutView="0" workbookViewId="0" topLeftCell="B1">
      <selection activeCell="A41" sqref="A41:G66"/>
    </sheetView>
  </sheetViews>
  <sheetFormatPr defaultColWidth="9.00390625" defaultRowHeight="12.75"/>
  <cols>
    <col min="1" max="1" width="24.25390625" style="0" customWidth="1"/>
    <col min="2" max="2" width="64.125" style="0" customWidth="1"/>
    <col min="3" max="3" width="14.00390625" style="0" customWidth="1"/>
    <col min="4" max="4" width="8.625" style="0" customWidth="1"/>
  </cols>
  <sheetData>
    <row r="2" ht="12.75">
      <c r="B2" t="s">
        <v>18</v>
      </c>
    </row>
    <row r="3" ht="12.75">
      <c r="B3" t="s">
        <v>42</v>
      </c>
    </row>
    <row r="4" spans="1:3" ht="12.75">
      <c r="A4" s="4" t="s">
        <v>0</v>
      </c>
      <c r="B4" s="4" t="s">
        <v>9</v>
      </c>
      <c r="C4" s="4" t="s">
        <v>19</v>
      </c>
    </row>
    <row r="5" spans="1:3" ht="12.75">
      <c r="A5" s="3" t="s">
        <v>1</v>
      </c>
      <c r="B5" s="3"/>
      <c r="C5" s="3"/>
    </row>
    <row r="6" spans="1:3" ht="12.75">
      <c r="A6" s="13" t="s">
        <v>2</v>
      </c>
      <c r="B6" s="13" t="s">
        <v>9</v>
      </c>
      <c r="C6" s="2">
        <f>C8</f>
        <v>19812.09</v>
      </c>
    </row>
    <row r="7" spans="1:3" ht="12.75">
      <c r="A7" s="1" t="s">
        <v>25</v>
      </c>
      <c r="B7" s="5" t="s">
        <v>10</v>
      </c>
      <c r="C7" s="1"/>
    </row>
    <row r="8" spans="1:3" ht="12.75">
      <c r="A8" s="1" t="s">
        <v>16</v>
      </c>
      <c r="B8" s="6" t="s">
        <v>17</v>
      </c>
      <c r="C8" s="1">
        <v>19812.09</v>
      </c>
    </row>
    <row r="9" spans="1:3" ht="12.75">
      <c r="A9" s="1" t="s">
        <v>38</v>
      </c>
      <c r="B9" s="6"/>
      <c r="C9" s="1">
        <v>3931.1</v>
      </c>
    </row>
    <row r="10" spans="1:3" s="16" customFormat="1" ht="12.75">
      <c r="A10" s="15" t="s">
        <v>30</v>
      </c>
      <c r="B10" s="15" t="s">
        <v>22</v>
      </c>
      <c r="C10" s="6">
        <v>3.66</v>
      </c>
    </row>
    <row r="11" spans="1:3" s="21" customFormat="1" ht="12" customHeight="1">
      <c r="A11" s="6" t="s">
        <v>39</v>
      </c>
      <c r="B11" s="6" t="s">
        <v>40</v>
      </c>
      <c r="C11" s="6">
        <v>98.1</v>
      </c>
    </row>
    <row r="12" spans="1:3" ht="12.75">
      <c r="A12" s="5" t="s">
        <v>3</v>
      </c>
      <c r="B12" s="5" t="s">
        <v>11</v>
      </c>
      <c r="C12" s="1">
        <v>0</v>
      </c>
    </row>
    <row r="13" spans="1:3" ht="12.75">
      <c r="A13" s="1" t="s">
        <v>4</v>
      </c>
      <c r="B13" s="6" t="s">
        <v>31</v>
      </c>
      <c r="C13" s="1">
        <v>0</v>
      </c>
    </row>
    <row r="14" spans="1:3" ht="12.75">
      <c r="A14" s="1" t="s">
        <v>5</v>
      </c>
      <c r="B14" s="6" t="s">
        <v>29</v>
      </c>
      <c r="C14" s="1">
        <v>0</v>
      </c>
    </row>
    <row r="15" spans="1:3" ht="12.75">
      <c r="A15" s="5" t="s">
        <v>41</v>
      </c>
      <c r="B15" s="5" t="s">
        <v>44</v>
      </c>
      <c r="C15" s="1">
        <v>4666</v>
      </c>
    </row>
    <row r="16" spans="1:3" ht="12.75">
      <c r="A16" s="5" t="s">
        <v>33</v>
      </c>
      <c r="B16" s="5" t="s">
        <v>32</v>
      </c>
      <c r="C16" s="1">
        <v>0</v>
      </c>
    </row>
    <row r="17" spans="1:3" ht="12.75">
      <c r="A17" s="1"/>
      <c r="B17" s="6" t="s">
        <v>34</v>
      </c>
      <c r="C17" s="1">
        <v>0</v>
      </c>
    </row>
    <row r="18" spans="1:3" ht="12.75">
      <c r="A18" s="1"/>
      <c r="B18" s="6" t="s">
        <v>35</v>
      </c>
      <c r="C18" s="1">
        <v>0</v>
      </c>
    </row>
    <row r="19" spans="1:3" ht="12.75">
      <c r="A19" s="11"/>
      <c r="B19" s="8" t="s">
        <v>23</v>
      </c>
      <c r="C19" s="1">
        <f>C6+C9+C10+C11+C15</f>
        <v>28510.949999999997</v>
      </c>
    </row>
    <row r="20" spans="1:3" ht="12.75">
      <c r="A20" s="5" t="s">
        <v>6</v>
      </c>
      <c r="B20" s="5" t="s">
        <v>12</v>
      </c>
      <c r="C20" s="1" t="s">
        <v>43</v>
      </c>
    </row>
    <row r="21" spans="1:3" ht="12.75">
      <c r="A21" s="1" t="s">
        <v>7</v>
      </c>
      <c r="B21" s="6" t="s">
        <v>26</v>
      </c>
      <c r="C21" s="1">
        <v>450423.5</v>
      </c>
    </row>
    <row r="22" spans="1:3" ht="12.75">
      <c r="A22" s="6" t="s">
        <v>8</v>
      </c>
      <c r="B22" s="5" t="s">
        <v>14</v>
      </c>
      <c r="C22" s="1">
        <v>450423.5</v>
      </c>
    </row>
    <row r="23" spans="1:3" ht="12.75">
      <c r="A23" s="6" t="s">
        <v>8</v>
      </c>
      <c r="B23" s="6" t="s">
        <v>24</v>
      </c>
      <c r="C23" s="1">
        <v>450423.5</v>
      </c>
    </row>
    <row r="24" spans="1:3" ht="12.75">
      <c r="A24" s="7" t="s">
        <v>36</v>
      </c>
      <c r="B24" s="8" t="s">
        <v>13</v>
      </c>
      <c r="C24" s="1">
        <v>110700</v>
      </c>
    </row>
    <row r="25" spans="1:3" ht="12.75">
      <c r="A25" s="11" t="s">
        <v>36</v>
      </c>
      <c r="B25" s="23" t="s">
        <v>28</v>
      </c>
      <c r="C25" s="1">
        <v>110700</v>
      </c>
    </row>
    <row r="26" spans="1:3" s="16" customFormat="1" ht="12.75">
      <c r="A26" s="17" t="s">
        <v>27</v>
      </c>
      <c r="B26" s="18" t="s">
        <v>37</v>
      </c>
      <c r="C26" s="15">
        <v>0</v>
      </c>
    </row>
    <row r="27" spans="1:3" ht="12.75">
      <c r="A27" s="22" t="s">
        <v>21</v>
      </c>
      <c r="B27" s="8" t="s">
        <v>45</v>
      </c>
      <c r="C27" s="1">
        <v>0</v>
      </c>
    </row>
    <row r="28" spans="1:3" ht="12.75">
      <c r="A28" s="9"/>
      <c r="B28" s="8" t="s">
        <v>15</v>
      </c>
      <c r="C28" s="19">
        <f>C19+C21+C24</f>
        <v>589634.45</v>
      </c>
    </row>
    <row r="30" spans="1:3" ht="12.75">
      <c r="A30" t="s">
        <v>20</v>
      </c>
      <c r="B30" s="10"/>
      <c r="C30" s="20"/>
    </row>
    <row r="35" ht="12.75">
      <c r="B35" s="10"/>
    </row>
    <row r="41" ht="12.75">
      <c r="B41" t="s">
        <v>65</v>
      </c>
    </row>
    <row r="43" spans="1:7" ht="12.75">
      <c r="A43" s="4" t="s">
        <v>0</v>
      </c>
      <c r="B43" s="4" t="s">
        <v>9</v>
      </c>
      <c r="C43" s="62" t="s">
        <v>56</v>
      </c>
      <c r="D43" s="4" t="s">
        <v>91</v>
      </c>
      <c r="E43" s="64" t="s">
        <v>92</v>
      </c>
      <c r="F43" s="75" t="s">
        <v>93</v>
      </c>
      <c r="G43" s="64" t="s">
        <v>94</v>
      </c>
    </row>
    <row r="44" spans="1:7" ht="12.75">
      <c r="A44" s="3" t="s">
        <v>1</v>
      </c>
      <c r="B44" s="3"/>
      <c r="C44" s="63"/>
      <c r="D44" s="3"/>
      <c r="E44" s="2"/>
      <c r="F44" s="76"/>
      <c r="G44" s="2"/>
    </row>
    <row r="45" spans="1:7" ht="12.75">
      <c r="A45" s="13" t="s">
        <v>2</v>
      </c>
      <c r="B45" s="13" t="s">
        <v>9</v>
      </c>
      <c r="C45" s="77">
        <f>C65</f>
        <v>1799.3000000000002</v>
      </c>
      <c r="D45" s="77">
        <f>D65</f>
        <v>449.84000000000003</v>
      </c>
      <c r="E45" s="77">
        <f>E65</f>
        <v>449.84000000000003</v>
      </c>
      <c r="F45" s="77">
        <f>F65</f>
        <v>449.84000000000003</v>
      </c>
      <c r="G45" s="77">
        <f>G65</f>
        <v>449.84000000000003</v>
      </c>
    </row>
    <row r="46" spans="1:7" ht="12.75">
      <c r="A46" s="1" t="s">
        <v>25</v>
      </c>
      <c r="B46" s="5" t="s">
        <v>10</v>
      </c>
      <c r="C46" s="5">
        <f>C47</f>
        <v>135.6</v>
      </c>
      <c r="D46" s="5">
        <f>D47</f>
        <v>33.9</v>
      </c>
      <c r="E46" s="5">
        <f>E47</f>
        <v>33.9</v>
      </c>
      <c r="F46" s="5">
        <f>F47</f>
        <v>33.9</v>
      </c>
      <c r="G46" s="5">
        <f>G47</f>
        <v>33.9</v>
      </c>
    </row>
    <row r="47" spans="1:7" ht="12.75">
      <c r="A47" s="1" t="s">
        <v>16</v>
      </c>
      <c r="B47" s="6" t="s">
        <v>17</v>
      </c>
      <c r="C47" s="1">
        <v>135.6</v>
      </c>
      <c r="D47" s="66">
        <v>33.9</v>
      </c>
      <c r="E47" s="1">
        <v>33.9</v>
      </c>
      <c r="F47" s="1">
        <v>33.9</v>
      </c>
      <c r="G47" s="1">
        <v>33.9</v>
      </c>
    </row>
    <row r="48" spans="1:7" ht="14.25" customHeight="1">
      <c r="A48" s="1" t="s">
        <v>38</v>
      </c>
      <c r="B48" s="6" t="s">
        <v>47</v>
      </c>
      <c r="C48" s="1"/>
      <c r="D48" s="66"/>
      <c r="E48" s="1"/>
      <c r="F48" s="1"/>
      <c r="G48" s="1"/>
    </row>
    <row r="49" spans="1:7" ht="14.25" customHeight="1">
      <c r="A49" s="5" t="s">
        <v>3</v>
      </c>
      <c r="B49" s="5" t="s">
        <v>11</v>
      </c>
      <c r="C49" s="5">
        <f>C50+C52</f>
        <v>110.4</v>
      </c>
      <c r="D49" s="5">
        <f>D50+D52</f>
        <v>27.6</v>
      </c>
      <c r="E49" s="5">
        <f>E50+E52</f>
        <v>27.6</v>
      </c>
      <c r="F49" s="5">
        <f>F50+F52</f>
        <v>27.6</v>
      </c>
      <c r="G49" s="5">
        <f>G50+G52</f>
        <v>27.6</v>
      </c>
    </row>
    <row r="50" spans="1:7" ht="14.25" customHeight="1">
      <c r="A50" s="1" t="s">
        <v>4</v>
      </c>
      <c r="B50" s="6" t="s">
        <v>50</v>
      </c>
      <c r="C50" s="1">
        <v>7</v>
      </c>
      <c r="D50" s="36">
        <v>1.75</v>
      </c>
      <c r="E50" s="1">
        <v>1.75</v>
      </c>
      <c r="F50" s="1">
        <v>1.75</v>
      </c>
      <c r="G50" s="1">
        <v>1.75</v>
      </c>
    </row>
    <row r="51" spans="1:7" ht="12.75">
      <c r="A51" s="1" t="s">
        <v>77</v>
      </c>
      <c r="B51" s="6" t="s">
        <v>81</v>
      </c>
      <c r="C51" s="1"/>
      <c r="D51" s="66"/>
      <c r="E51" s="1"/>
      <c r="F51" s="1"/>
      <c r="G51" s="1"/>
    </row>
    <row r="52" spans="1:7" s="21" customFormat="1" ht="12.75">
      <c r="A52" s="1" t="s">
        <v>46</v>
      </c>
      <c r="B52" s="6" t="s">
        <v>29</v>
      </c>
      <c r="C52" s="1">
        <v>103.4</v>
      </c>
      <c r="D52" s="66">
        <v>25.85</v>
      </c>
      <c r="E52" s="1">
        <v>25.85</v>
      </c>
      <c r="F52" s="1">
        <v>25.85</v>
      </c>
      <c r="G52" s="1">
        <v>25.85</v>
      </c>
    </row>
    <row r="53" spans="1:7" s="21" customFormat="1" ht="12.75">
      <c r="A53" s="1" t="s">
        <v>68</v>
      </c>
      <c r="B53" s="6" t="s">
        <v>82</v>
      </c>
      <c r="C53" s="1"/>
      <c r="D53" s="66"/>
      <c r="E53" s="1"/>
      <c r="F53" s="1"/>
      <c r="G53" s="1"/>
    </row>
    <row r="54" spans="1:32" s="30" customFormat="1" ht="12.75">
      <c r="A54" s="5" t="s">
        <v>52</v>
      </c>
      <c r="B54" s="5" t="s">
        <v>58</v>
      </c>
      <c r="C54" s="5">
        <f>C55+C56</f>
        <v>55.1</v>
      </c>
      <c r="D54" s="5">
        <f>D55+D56</f>
        <v>13.780000000000001</v>
      </c>
      <c r="E54" s="5">
        <f>E55+E56</f>
        <v>13.780000000000001</v>
      </c>
      <c r="F54" s="5">
        <f>F55+F56</f>
        <v>13.780000000000001</v>
      </c>
      <c r="G54" s="5">
        <f>G55+G56</f>
        <v>13.780000000000001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s="1" customFormat="1" ht="12.75">
      <c r="A55" s="5" t="s">
        <v>48</v>
      </c>
      <c r="B55" s="5" t="s">
        <v>51</v>
      </c>
      <c r="C55" s="1">
        <v>35</v>
      </c>
      <c r="D55" s="36">
        <v>8.75</v>
      </c>
      <c r="E55" s="1">
        <v>8.75</v>
      </c>
      <c r="F55" s="1">
        <v>8.75</v>
      </c>
      <c r="G55" s="1">
        <v>8.75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7" s="30" customFormat="1" ht="12.75">
      <c r="A56" s="5" t="s">
        <v>49</v>
      </c>
      <c r="B56" s="6" t="s">
        <v>57</v>
      </c>
      <c r="C56" s="6">
        <v>20.1</v>
      </c>
      <c r="D56" s="66">
        <v>5.03</v>
      </c>
      <c r="E56" s="6">
        <v>5.03</v>
      </c>
      <c r="F56" s="6">
        <v>5.03</v>
      </c>
      <c r="G56" s="6">
        <v>5.03</v>
      </c>
    </row>
    <row r="57" spans="1:7" ht="12.75">
      <c r="A57" s="26"/>
      <c r="B57" s="65" t="s">
        <v>83</v>
      </c>
      <c r="C57" s="65">
        <f>C46+C50+C52+C54</f>
        <v>301.1</v>
      </c>
      <c r="D57" s="65">
        <v>75.28</v>
      </c>
      <c r="E57" s="65">
        <f>E46+E50+E52+E54</f>
        <v>75.28</v>
      </c>
      <c r="F57" s="65">
        <f>F46+F50+F52+F54</f>
        <v>75.28</v>
      </c>
      <c r="G57" s="65">
        <f>G46+G50+G52+G54</f>
        <v>75.28</v>
      </c>
    </row>
    <row r="58" spans="1:7" s="30" customFormat="1" ht="12.75">
      <c r="A58" s="26" t="s">
        <v>6</v>
      </c>
      <c r="B58" s="27" t="s">
        <v>53</v>
      </c>
      <c r="C58" s="34">
        <f>C60+C62+C64</f>
        <v>1498.2</v>
      </c>
      <c r="D58" s="34">
        <f>D60+D62+D64</f>
        <v>374.56</v>
      </c>
      <c r="E58" s="34">
        <f>E60+E62+E64</f>
        <v>374.56</v>
      </c>
      <c r="F58" s="34">
        <f>F60+F62+F64</f>
        <v>374.56</v>
      </c>
      <c r="G58" s="34">
        <f>G60+G62+G64</f>
        <v>374.56</v>
      </c>
    </row>
    <row r="59" spans="1:7" s="30" customFormat="1" ht="12.75">
      <c r="A59" s="1" t="s">
        <v>7</v>
      </c>
      <c r="B59" s="1" t="s">
        <v>26</v>
      </c>
      <c r="C59" s="24">
        <f>C61+C62+C64</f>
        <v>1498.2</v>
      </c>
      <c r="D59" s="24">
        <f>D61+D62+D64</f>
        <v>374.56</v>
      </c>
      <c r="E59" s="24">
        <f>E61+E62+E64</f>
        <v>374.56</v>
      </c>
      <c r="F59" s="24">
        <f>F61+F62+F64</f>
        <v>374.56</v>
      </c>
      <c r="G59" s="24">
        <f>G61+G62+G64</f>
        <v>374.56</v>
      </c>
    </row>
    <row r="60" spans="1:7" s="30" customFormat="1" ht="12.75">
      <c r="A60" s="5" t="s">
        <v>8</v>
      </c>
      <c r="B60" s="32" t="s">
        <v>14</v>
      </c>
      <c r="C60" s="37" t="str">
        <f>C61</f>
        <v>1191,5</v>
      </c>
      <c r="D60" s="37">
        <f>D61</f>
        <v>297.88</v>
      </c>
      <c r="E60" s="37">
        <f>E61</f>
        <v>297.88</v>
      </c>
      <c r="F60" s="37">
        <f>F61</f>
        <v>297.88</v>
      </c>
      <c r="G60" s="37">
        <f>G61</f>
        <v>297.88</v>
      </c>
    </row>
    <row r="61" spans="1:7" ht="12.75">
      <c r="A61" s="1" t="s">
        <v>8</v>
      </c>
      <c r="B61" s="1" t="s">
        <v>24</v>
      </c>
      <c r="C61" s="24" t="s">
        <v>61</v>
      </c>
      <c r="D61" s="1">
        <v>297.88</v>
      </c>
      <c r="E61" s="1">
        <v>297.88</v>
      </c>
      <c r="F61" s="1">
        <v>297.88</v>
      </c>
      <c r="G61" s="1">
        <v>297.88</v>
      </c>
    </row>
    <row r="62" spans="1:7" ht="12.75">
      <c r="A62" s="5" t="s">
        <v>54</v>
      </c>
      <c r="B62" s="5" t="s">
        <v>55</v>
      </c>
      <c r="C62" s="33" t="s">
        <v>59</v>
      </c>
      <c r="D62" s="5">
        <v>71.35</v>
      </c>
      <c r="E62" s="5">
        <v>71.35</v>
      </c>
      <c r="F62" s="5">
        <v>71.35</v>
      </c>
      <c r="G62" s="5">
        <v>71.35</v>
      </c>
    </row>
    <row r="63" spans="1:7" ht="12.75">
      <c r="A63" s="5" t="s">
        <v>62</v>
      </c>
      <c r="B63" s="5" t="s">
        <v>63</v>
      </c>
      <c r="C63" s="39">
        <f>C64</f>
        <v>21.3</v>
      </c>
      <c r="D63" s="39">
        <f>D64</f>
        <v>5.33</v>
      </c>
      <c r="E63" s="39">
        <f>E64</f>
        <v>5.33</v>
      </c>
      <c r="F63" s="39">
        <f>F64</f>
        <v>5.33</v>
      </c>
      <c r="G63" s="39">
        <f>G64</f>
        <v>5.33</v>
      </c>
    </row>
    <row r="64" spans="1:7" ht="12.75">
      <c r="A64" s="5" t="s">
        <v>60</v>
      </c>
      <c r="B64" s="5" t="s">
        <v>64</v>
      </c>
      <c r="C64" s="5">
        <v>21.3</v>
      </c>
      <c r="D64" s="5">
        <v>5.33</v>
      </c>
      <c r="E64" s="5">
        <v>5.33</v>
      </c>
      <c r="F64" s="5">
        <v>5.33</v>
      </c>
      <c r="G64" s="5">
        <v>5.33</v>
      </c>
    </row>
    <row r="65" spans="1:7" ht="12.75">
      <c r="A65" s="1"/>
      <c r="B65" s="1" t="s">
        <v>15</v>
      </c>
      <c r="C65" s="36">
        <f>C47+C50+C52+C55+C56+C58</f>
        <v>1799.3000000000002</v>
      </c>
      <c r="D65" s="36">
        <f>D47+D50+D52+D55+D56+D58</f>
        <v>449.84000000000003</v>
      </c>
      <c r="E65" s="36">
        <f>E47+E50+E52+E55+E56+E58</f>
        <v>449.84000000000003</v>
      </c>
      <c r="F65" s="36">
        <f>F47+F50+F52+F55+F56+F58</f>
        <v>449.84000000000003</v>
      </c>
      <c r="G65" s="36">
        <f>G47+G50+G52+G55+G56+G58</f>
        <v>449.84000000000003</v>
      </c>
    </row>
    <row r="66" spans="3:4" ht="12.75">
      <c r="C66" s="20"/>
      <c r="D66" s="35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G65"/>
  <sheetViews>
    <sheetView zoomScalePageLayoutView="0" workbookViewId="0" topLeftCell="A37">
      <selection activeCell="G40" sqref="G40"/>
    </sheetView>
  </sheetViews>
  <sheetFormatPr defaultColWidth="9.00390625" defaultRowHeight="12.75"/>
  <cols>
    <col min="1" max="1" width="24.25390625" style="0" customWidth="1"/>
    <col min="2" max="2" width="64.125" style="0" customWidth="1"/>
    <col min="3" max="3" width="14.00390625" style="0" customWidth="1"/>
    <col min="4" max="4" width="11.875" style="0" hidden="1" customWidth="1"/>
    <col min="5" max="5" width="0" style="0" hidden="1" customWidth="1"/>
    <col min="6" max="6" width="9.625" style="0" bestFit="1" customWidth="1"/>
  </cols>
  <sheetData>
    <row r="1" spans="1:5" ht="12.75">
      <c r="A1" s="44"/>
      <c r="B1" s="44"/>
      <c r="C1" s="44" t="s">
        <v>78</v>
      </c>
      <c r="D1" s="44"/>
      <c r="E1" s="44"/>
    </row>
    <row r="2" spans="1:5" ht="12.75">
      <c r="A2" s="44"/>
      <c r="B2" s="44"/>
      <c r="C2" s="44" t="s">
        <v>79</v>
      </c>
      <c r="D2" s="44"/>
      <c r="E2" s="44"/>
    </row>
    <row r="3" spans="1:5" ht="12.75">
      <c r="A3" s="44"/>
      <c r="B3" s="44"/>
      <c r="C3" s="44" t="s">
        <v>80</v>
      </c>
      <c r="D3" s="44"/>
      <c r="E3" s="44"/>
    </row>
    <row r="4" ht="12.75">
      <c r="C4" s="44" t="s">
        <v>87</v>
      </c>
    </row>
    <row r="6" ht="12.75">
      <c r="B6" t="s">
        <v>102</v>
      </c>
    </row>
    <row r="7" ht="12.75">
      <c r="F7" s="35"/>
    </row>
    <row r="8" s="41" customFormat="1" ht="12.75"/>
    <row r="9" spans="1:5" s="41" customFormat="1" ht="12.75">
      <c r="A9" s="45" t="s">
        <v>0</v>
      </c>
      <c r="B9" s="45" t="s">
        <v>9</v>
      </c>
      <c r="C9" s="46" t="s">
        <v>66</v>
      </c>
      <c r="D9" s="46" t="s">
        <v>19</v>
      </c>
      <c r="E9" s="47" t="s">
        <v>67</v>
      </c>
    </row>
    <row r="10" spans="1:6" s="43" customFormat="1" ht="12.75">
      <c r="A10" s="48" t="s">
        <v>1</v>
      </c>
      <c r="B10" s="48"/>
      <c r="C10" s="49"/>
      <c r="D10" s="49"/>
      <c r="E10" s="50"/>
      <c r="F10" s="42"/>
    </row>
    <row r="11" spans="1:5" s="41" customFormat="1" ht="12" customHeight="1">
      <c r="A11" s="51" t="s">
        <v>2</v>
      </c>
      <c r="B11" s="51" t="s">
        <v>9</v>
      </c>
      <c r="C11" s="49">
        <f>C28</f>
        <v>774</v>
      </c>
      <c r="D11" s="60">
        <f>D28</f>
        <v>607.1500000000001</v>
      </c>
      <c r="E11" s="60">
        <f>D11/C11*100</f>
        <v>78.44315245478037</v>
      </c>
    </row>
    <row r="12" spans="1:5" ht="12.75">
      <c r="A12" s="52" t="s">
        <v>25</v>
      </c>
      <c r="B12" s="53" t="s">
        <v>10</v>
      </c>
      <c r="C12" s="52">
        <f>C13</f>
        <v>116</v>
      </c>
      <c r="D12" s="55">
        <f>D13+D14</f>
        <v>114.60000000000001</v>
      </c>
      <c r="E12" s="60"/>
    </row>
    <row r="13" spans="1:5" s="41" customFormat="1" ht="12.75">
      <c r="A13" s="52" t="s">
        <v>16</v>
      </c>
      <c r="B13" s="52" t="s">
        <v>17</v>
      </c>
      <c r="C13" s="52">
        <v>116</v>
      </c>
      <c r="D13" s="67">
        <v>110.7</v>
      </c>
      <c r="E13" s="60">
        <f aca="true" t="shared" si="0" ref="E13:E38">D13/C13*100</f>
        <v>95.43103448275862</v>
      </c>
    </row>
    <row r="14" spans="1:5" s="41" customFormat="1" ht="13.5" customHeight="1">
      <c r="A14" s="52" t="s">
        <v>38</v>
      </c>
      <c r="B14" s="52" t="s">
        <v>47</v>
      </c>
      <c r="C14" s="52"/>
      <c r="D14" s="40">
        <v>3.9</v>
      </c>
      <c r="E14" s="60"/>
    </row>
    <row r="15" spans="1:5" s="41" customFormat="1" ht="12.75">
      <c r="A15" s="53" t="s">
        <v>30</v>
      </c>
      <c r="B15" s="53" t="s">
        <v>22</v>
      </c>
      <c r="C15" s="52">
        <f>C17</f>
        <v>103</v>
      </c>
      <c r="D15" s="40"/>
      <c r="E15" s="60"/>
    </row>
    <row r="16" spans="1:6" s="41" customFormat="1" ht="12.75">
      <c r="A16" s="52" t="s">
        <v>39</v>
      </c>
      <c r="B16" s="52" t="s">
        <v>40</v>
      </c>
      <c r="C16" s="52"/>
      <c r="D16" s="40"/>
      <c r="E16" s="60"/>
      <c r="F16" s="72"/>
    </row>
    <row r="17" spans="1:5" ht="12.75">
      <c r="A17" s="53" t="s">
        <v>3</v>
      </c>
      <c r="B17" s="53" t="s">
        <v>11</v>
      </c>
      <c r="C17" s="52">
        <f>C19+C20</f>
        <v>103</v>
      </c>
      <c r="D17" s="74">
        <f>D18+D19+D20+D21</f>
        <v>34.9</v>
      </c>
      <c r="E17" s="60">
        <f t="shared" si="0"/>
        <v>33.883495145631066</v>
      </c>
    </row>
    <row r="18" spans="1:5" s="41" customFormat="1" ht="12.75">
      <c r="A18" s="52" t="s">
        <v>71</v>
      </c>
      <c r="B18" s="52" t="s">
        <v>75</v>
      </c>
      <c r="C18" s="52"/>
      <c r="D18" s="73">
        <v>0</v>
      </c>
      <c r="E18" s="60"/>
    </row>
    <row r="19" spans="1:5" s="41" customFormat="1" ht="12.75">
      <c r="A19" s="52" t="s">
        <v>77</v>
      </c>
      <c r="B19" s="52" t="s">
        <v>31</v>
      </c>
      <c r="C19" s="52">
        <v>8</v>
      </c>
      <c r="D19" s="52">
        <v>34.5</v>
      </c>
      <c r="E19" s="60">
        <f t="shared" si="0"/>
        <v>431.25</v>
      </c>
    </row>
    <row r="20" spans="1:5" ht="12.75">
      <c r="A20" s="52" t="s">
        <v>46</v>
      </c>
      <c r="B20" s="52" t="s">
        <v>29</v>
      </c>
      <c r="C20" s="52">
        <v>95</v>
      </c>
      <c r="D20" s="68">
        <v>0.4</v>
      </c>
      <c r="E20" s="60">
        <f t="shared" si="0"/>
        <v>0.42105263157894735</v>
      </c>
    </row>
    <row r="21" spans="1:6" ht="12.75">
      <c r="A21" s="52" t="s">
        <v>68</v>
      </c>
      <c r="B21" s="52" t="s">
        <v>76</v>
      </c>
      <c r="C21" s="52"/>
      <c r="D21" s="61">
        <v>0</v>
      </c>
      <c r="E21" s="60"/>
      <c r="F21" s="70"/>
    </row>
    <row r="22" spans="1:5" ht="12.75">
      <c r="A22" s="53" t="s">
        <v>69</v>
      </c>
      <c r="B22" s="53" t="s">
        <v>44</v>
      </c>
      <c r="C22" s="52">
        <f>C24</f>
        <v>5</v>
      </c>
      <c r="D22" s="53">
        <v>5.41</v>
      </c>
      <c r="E22" s="60">
        <f t="shared" si="0"/>
        <v>108.2</v>
      </c>
    </row>
    <row r="23" spans="1:6" ht="12.75">
      <c r="A23" s="53" t="s">
        <v>72</v>
      </c>
      <c r="B23" s="53" t="s">
        <v>76</v>
      </c>
      <c r="C23" s="52"/>
      <c r="D23" s="52">
        <v>0.41</v>
      </c>
      <c r="E23" s="60"/>
      <c r="F23" s="71"/>
    </row>
    <row r="24" spans="1:6" ht="12.75">
      <c r="A24" s="52" t="s">
        <v>41</v>
      </c>
      <c r="B24" s="52" t="s">
        <v>44</v>
      </c>
      <c r="C24" s="52">
        <v>5</v>
      </c>
      <c r="D24" s="52">
        <v>4.74</v>
      </c>
      <c r="E24" s="60">
        <f t="shared" si="0"/>
        <v>94.80000000000001</v>
      </c>
      <c r="F24" s="71"/>
    </row>
    <row r="25" spans="1:5" ht="12.75">
      <c r="A25" s="53" t="s">
        <v>86</v>
      </c>
      <c r="B25" s="53" t="s">
        <v>32</v>
      </c>
      <c r="C25" s="52">
        <f>C27</f>
        <v>550</v>
      </c>
      <c r="D25" s="52">
        <f>D27</f>
        <v>452.5</v>
      </c>
      <c r="E25" s="60">
        <f t="shared" si="0"/>
        <v>82.27272727272728</v>
      </c>
    </row>
    <row r="26" spans="1:5" ht="12.75">
      <c r="A26" s="52"/>
      <c r="B26" s="52" t="s">
        <v>34</v>
      </c>
      <c r="C26" s="52"/>
      <c r="D26" s="52"/>
      <c r="E26" s="60"/>
    </row>
    <row r="27" spans="1:5" ht="12.75">
      <c r="A27" s="52"/>
      <c r="B27" s="52" t="s">
        <v>70</v>
      </c>
      <c r="C27" s="52">
        <v>550</v>
      </c>
      <c r="D27" s="52">
        <v>452.5</v>
      </c>
      <c r="E27" s="60">
        <f t="shared" si="0"/>
        <v>82.27272727272728</v>
      </c>
    </row>
    <row r="28" spans="1:5" ht="12.75">
      <c r="A28" s="56"/>
      <c r="B28" s="57" t="s">
        <v>23</v>
      </c>
      <c r="C28" s="52">
        <f>C13+C19+C20+C22+C25</f>
        <v>774</v>
      </c>
      <c r="D28" s="69">
        <f>D13+D14+D15+D16+D18+D19+D20+D21+D23+D24+D27</f>
        <v>607.1500000000001</v>
      </c>
      <c r="E28" s="60">
        <f t="shared" si="0"/>
        <v>78.44315245478037</v>
      </c>
    </row>
    <row r="29" spans="1:5" ht="12.75">
      <c r="A29" s="53" t="s">
        <v>6</v>
      </c>
      <c r="B29" s="53" t="s">
        <v>12</v>
      </c>
      <c r="C29" s="52">
        <f>C30</f>
        <v>1725.9</v>
      </c>
      <c r="D29" s="52">
        <f>D30</f>
        <v>1793.1999999999998</v>
      </c>
      <c r="E29" s="60">
        <f t="shared" si="0"/>
        <v>103.89941479807634</v>
      </c>
    </row>
    <row r="30" spans="1:5" ht="12.75">
      <c r="A30" s="52" t="s">
        <v>7</v>
      </c>
      <c r="B30" s="52" t="s">
        <v>26</v>
      </c>
      <c r="C30" s="52">
        <f>C32+C33+C34+C36</f>
        <v>1725.9</v>
      </c>
      <c r="D30" s="61">
        <f>D31+D33+D34+D36</f>
        <v>1793.1999999999998</v>
      </c>
      <c r="E30" s="60">
        <f t="shared" si="0"/>
        <v>103.89941479807634</v>
      </c>
    </row>
    <row r="31" spans="1:5" s="16" customFormat="1" ht="12.75">
      <c r="A31" s="52" t="s">
        <v>8</v>
      </c>
      <c r="B31" s="53" t="s">
        <v>14</v>
      </c>
      <c r="C31" s="52">
        <f>C32</f>
        <v>1561.9</v>
      </c>
      <c r="D31" s="52">
        <f>D32</f>
        <v>1549.8</v>
      </c>
      <c r="E31" s="60">
        <f t="shared" si="0"/>
        <v>99.22530251616621</v>
      </c>
    </row>
    <row r="32" spans="1:5" ht="12.75">
      <c r="A32" s="52" t="s">
        <v>8</v>
      </c>
      <c r="B32" s="52" t="s">
        <v>24</v>
      </c>
      <c r="C32" s="40">
        <v>1561.9</v>
      </c>
      <c r="D32" s="73">
        <v>1549.8</v>
      </c>
      <c r="E32" s="60">
        <f t="shared" si="0"/>
        <v>99.22530251616621</v>
      </c>
    </row>
    <row r="33" spans="1:5" ht="12.75">
      <c r="A33" s="52" t="s">
        <v>60</v>
      </c>
      <c r="B33" s="52" t="s">
        <v>74</v>
      </c>
      <c r="C33" s="40">
        <v>26</v>
      </c>
      <c r="D33" s="40">
        <v>26</v>
      </c>
      <c r="E33" s="60">
        <f t="shared" si="0"/>
        <v>100</v>
      </c>
    </row>
    <row r="34" spans="1:5" ht="12.75">
      <c r="A34" s="53" t="s">
        <v>54</v>
      </c>
      <c r="B34" s="53" t="s">
        <v>73</v>
      </c>
      <c r="C34" s="52">
        <v>110.7</v>
      </c>
      <c r="D34" s="73">
        <v>190.1</v>
      </c>
      <c r="E34" s="60">
        <f t="shared" si="0"/>
        <v>171.72538392050586</v>
      </c>
    </row>
    <row r="35" spans="1:5" ht="12.75">
      <c r="A35" s="56" t="s">
        <v>36</v>
      </c>
      <c r="B35" s="58" t="s">
        <v>28</v>
      </c>
      <c r="C35" s="52">
        <v>338</v>
      </c>
      <c r="D35" s="40">
        <v>338</v>
      </c>
      <c r="E35" s="60">
        <f t="shared" si="0"/>
        <v>100</v>
      </c>
    </row>
    <row r="36" spans="1:5" ht="12.75">
      <c r="A36" s="59" t="s">
        <v>27</v>
      </c>
      <c r="B36" s="57" t="s">
        <v>90</v>
      </c>
      <c r="C36" s="52">
        <v>27.3</v>
      </c>
      <c r="D36" s="40">
        <v>27.3</v>
      </c>
      <c r="E36" s="60">
        <f t="shared" si="0"/>
        <v>100</v>
      </c>
    </row>
    <row r="37" spans="1:5" ht="12.75">
      <c r="A37" s="59" t="s">
        <v>88</v>
      </c>
      <c r="B37" s="57" t="s">
        <v>89</v>
      </c>
      <c r="C37" s="52">
        <v>50</v>
      </c>
      <c r="D37" s="52">
        <v>50</v>
      </c>
      <c r="E37" s="60">
        <f t="shared" si="0"/>
        <v>100</v>
      </c>
    </row>
    <row r="38" spans="1:5" ht="12.75">
      <c r="A38" s="54"/>
      <c r="B38" s="57" t="s">
        <v>15</v>
      </c>
      <c r="C38" s="78">
        <f>C28+C32+C33+C34+C35+C36</f>
        <v>2837.9</v>
      </c>
      <c r="D38" s="61">
        <f>D28+D32+D33+D34+D35+D36+D37</f>
        <v>2788.35</v>
      </c>
      <c r="E38" s="60">
        <f t="shared" si="0"/>
        <v>98.25399062687198</v>
      </c>
    </row>
    <row r="39" ht="12.75">
      <c r="D39" s="12"/>
    </row>
    <row r="40" ht="12.75">
      <c r="B40" s="10"/>
    </row>
    <row r="42" ht="12.75">
      <c r="B42" t="s">
        <v>65</v>
      </c>
    </row>
    <row r="44" spans="1:3" ht="12.75">
      <c r="A44" s="4" t="s">
        <v>0</v>
      </c>
      <c r="B44" s="4" t="s">
        <v>9</v>
      </c>
      <c r="C44" s="31" t="s">
        <v>56</v>
      </c>
    </row>
    <row r="45" spans="1:3" ht="12.75">
      <c r="A45" s="3" t="s">
        <v>1</v>
      </c>
      <c r="B45" s="3"/>
      <c r="C45" s="14"/>
    </row>
    <row r="46" spans="1:3" ht="12.75">
      <c r="A46" s="13" t="s">
        <v>2</v>
      </c>
      <c r="B46" s="13" t="s">
        <v>9</v>
      </c>
      <c r="C46" s="38">
        <f>C63</f>
        <v>1799.3000000000002</v>
      </c>
    </row>
    <row r="47" spans="1:3" ht="12.75">
      <c r="A47" s="1" t="s">
        <v>25</v>
      </c>
      <c r="B47" s="5" t="s">
        <v>10</v>
      </c>
      <c r="C47" s="1">
        <f>C48</f>
        <v>135.6</v>
      </c>
    </row>
    <row r="48" spans="1:3" ht="12.75">
      <c r="A48" s="1" t="s">
        <v>16</v>
      </c>
      <c r="B48" s="6" t="s">
        <v>17</v>
      </c>
      <c r="C48" s="1">
        <v>135.6</v>
      </c>
    </row>
    <row r="49" spans="1:3" ht="12.75">
      <c r="A49" s="1" t="s">
        <v>38</v>
      </c>
      <c r="B49" s="6" t="s">
        <v>47</v>
      </c>
      <c r="C49" s="1"/>
    </row>
    <row r="50" spans="1:3" ht="12.75">
      <c r="A50" s="5" t="s">
        <v>3</v>
      </c>
      <c r="B50" s="5" t="s">
        <v>11</v>
      </c>
      <c r="C50" s="1">
        <f>C51+C52</f>
        <v>110.4</v>
      </c>
    </row>
    <row r="51" spans="1:3" ht="12.75">
      <c r="A51" s="1" t="s">
        <v>4</v>
      </c>
      <c r="B51" s="6" t="s">
        <v>50</v>
      </c>
      <c r="C51" s="1">
        <v>7</v>
      </c>
    </row>
    <row r="52" spans="1:3" ht="14.25" customHeight="1">
      <c r="A52" s="1" t="s">
        <v>46</v>
      </c>
      <c r="B52" s="6" t="s">
        <v>29</v>
      </c>
      <c r="C52" s="1">
        <v>103.4</v>
      </c>
    </row>
    <row r="53" spans="1:3" ht="14.25" customHeight="1">
      <c r="A53" s="5" t="s">
        <v>52</v>
      </c>
      <c r="B53" s="5" t="s">
        <v>58</v>
      </c>
      <c r="C53" s="1">
        <f>C54+C55</f>
        <v>55.1</v>
      </c>
    </row>
    <row r="54" spans="1:3" ht="12.75">
      <c r="A54" s="5" t="s">
        <v>48</v>
      </c>
      <c r="B54" s="5" t="s">
        <v>51</v>
      </c>
      <c r="C54" s="1">
        <v>35</v>
      </c>
    </row>
    <row r="55" spans="1:3" s="21" customFormat="1" ht="12.75">
      <c r="A55" s="5" t="s">
        <v>49</v>
      </c>
      <c r="B55" s="6" t="s">
        <v>57</v>
      </c>
      <c r="C55" s="6">
        <v>20.1</v>
      </c>
    </row>
    <row r="56" spans="1:33" s="30" customFormat="1" ht="12.75">
      <c r="A56" s="26" t="s">
        <v>6</v>
      </c>
      <c r="B56" s="27" t="s">
        <v>53</v>
      </c>
      <c r="C56" s="34">
        <f>C58+C60+C62</f>
        <v>1498.2</v>
      </c>
      <c r="D56" s="2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</row>
    <row r="57" spans="1:33" s="1" customFormat="1" ht="12.75">
      <c r="A57" s="1" t="s">
        <v>7</v>
      </c>
      <c r="B57" s="1" t="s">
        <v>26</v>
      </c>
      <c r="C57" s="24">
        <f>C59+C60+C62</f>
        <v>1498.2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" s="30" customFormat="1" ht="12.75">
      <c r="A58" s="5" t="s">
        <v>8</v>
      </c>
      <c r="B58" s="32" t="s">
        <v>14</v>
      </c>
      <c r="C58" s="37" t="str">
        <f>C59</f>
        <v>1191,5</v>
      </c>
    </row>
    <row r="59" spans="1:3" ht="12.75">
      <c r="A59" s="1" t="s">
        <v>8</v>
      </c>
      <c r="B59" s="1" t="s">
        <v>24</v>
      </c>
      <c r="C59" s="24" t="s">
        <v>61</v>
      </c>
    </row>
    <row r="60" spans="1:3" s="30" customFormat="1" ht="12.75">
      <c r="A60" s="5" t="s">
        <v>54</v>
      </c>
      <c r="B60" s="5" t="s">
        <v>55</v>
      </c>
      <c r="C60" s="33" t="s">
        <v>59</v>
      </c>
    </row>
    <row r="61" spans="1:3" s="30" customFormat="1" ht="12.75">
      <c r="A61" s="5" t="s">
        <v>62</v>
      </c>
      <c r="B61" s="5" t="s">
        <v>63</v>
      </c>
      <c r="C61" s="39">
        <f>C62</f>
        <v>21.3</v>
      </c>
    </row>
    <row r="62" spans="1:3" s="30" customFormat="1" ht="12.75">
      <c r="A62" s="5" t="s">
        <v>60</v>
      </c>
      <c r="B62" s="5" t="s">
        <v>64</v>
      </c>
      <c r="C62" s="5">
        <v>21.3</v>
      </c>
    </row>
    <row r="63" spans="1:4" ht="12.75">
      <c r="A63" s="1"/>
      <c r="B63" s="1" t="s">
        <v>15</v>
      </c>
      <c r="C63" s="36">
        <f>C48+C51+C52+C54+C55+C56</f>
        <v>1799.3000000000002</v>
      </c>
      <c r="D63" s="20"/>
    </row>
    <row r="64" spans="3:5" ht="12.75">
      <c r="C64" s="20"/>
      <c r="E64" s="35"/>
    </row>
    <row r="65" ht="12.75">
      <c r="B65" s="2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32.00390625" style="0" customWidth="1"/>
    <col min="2" max="2" width="96.625" style="0" customWidth="1"/>
    <col min="3" max="3" width="15.25390625" style="0" customWidth="1"/>
    <col min="4" max="4" width="13.75390625" style="0" customWidth="1"/>
    <col min="5" max="5" width="10.125" style="0" customWidth="1"/>
  </cols>
  <sheetData>
    <row r="1" spans="2:13" ht="14.25">
      <c r="B1" s="83" t="s">
        <v>107</v>
      </c>
      <c r="C1" s="83"/>
      <c r="D1" s="83"/>
      <c r="E1" s="83"/>
      <c r="F1" s="83"/>
      <c r="H1" s="84"/>
      <c r="I1" s="84"/>
      <c r="J1" s="84"/>
      <c r="K1" s="84"/>
      <c r="L1" s="84"/>
      <c r="M1" s="84"/>
    </row>
    <row r="2" spans="2:13" ht="14.25">
      <c r="B2" s="83" t="s">
        <v>125</v>
      </c>
      <c r="C2" s="83"/>
      <c r="D2" s="83"/>
      <c r="E2" s="83"/>
      <c r="F2" s="83"/>
      <c r="H2" s="84"/>
      <c r="I2" s="84"/>
      <c r="J2" s="84"/>
      <c r="K2" s="84"/>
      <c r="L2" s="84"/>
      <c r="M2" s="84"/>
    </row>
    <row r="3" spans="2:13" ht="14.25">
      <c r="B3" s="83" t="s">
        <v>124</v>
      </c>
      <c r="C3" s="83"/>
      <c r="D3" s="83"/>
      <c r="E3" s="83"/>
      <c r="F3" s="83"/>
      <c r="H3" s="84"/>
      <c r="I3" s="84"/>
      <c r="J3" s="84"/>
      <c r="K3" s="84"/>
      <c r="L3" s="84"/>
      <c r="M3" s="84"/>
    </row>
    <row r="4" spans="2:13" ht="14.25">
      <c r="B4" s="83" t="s">
        <v>127</v>
      </c>
      <c r="C4" s="83"/>
      <c r="D4" s="83"/>
      <c r="E4" s="83"/>
      <c r="F4" s="83"/>
      <c r="H4" s="84"/>
      <c r="I4" s="84"/>
      <c r="J4" s="84"/>
      <c r="K4" s="84"/>
      <c r="L4" s="84"/>
      <c r="M4" s="84"/>
    </row>
    <row r="5" spans="2:6" ht="13.5">
      <c r="B5" s="83"/>
      <c r="C5" s="83"/>
      <c r="D5" s="83"/>
      <c r="E5" s="83"/>
      <c r="F5" s="83"/>
    </row>
    <row r="6" ht="19.5">
      <c r="B6" s="85" t="s">
        <v>140</v>
      </c>
    </row>
    <row r="7" spans="1:3" ht="12.75">
      <c r="A7" s="44"/>
      <c r="B7" s="44"/>
      <c r="C7" s="44"/>
    </row>
    <row r="8" spans="1:5" ht="15.75">
      <c r="A8" s="86" t="s">
        <v>0</v>
      </c>
      <c r="B8" s="86" t="s">
        <v>9</v>
      </c>
      <c r="C8" s="87" t="s">
        <v>66</v>
      </c>
      <c r="D8" s="87" t="s">
        <v>139</v>
      </c>
      <c r="E8" s="87" t="s">
        <v>67</v>
      </c>
    </row>
    <row r="9" spans="1:5" ht="15.75">
      <c r="A9" s="88" t="s">
        <v>1</v>
      </c>
      <c r="B9" s="89"/>
      <c r="C9" s="90">
        <v>2018</v>
      </c>
      <c r="D9" s="90">
        <v>2018</v>
      </c>
      <c r="E9" s="90" t="s">
        <v>138</v>
      </c>
    </row>
    <row r="10" spans="1:5" ht="15.75">
      <c r="A10" s="91" t="s">
        <v>2</v>
      </c>
      <c r="B10" s="91" t="s">
        <v>9</v>
      </c>
      <c r="C10" s="91">
        <f>C11+C15+C19+C24+C23+C17+C28+C30+C29</f>
        <v>3478.1</v>
      </c>
      <c r="D10" s="91">
        <f>D11+D15+D19+D24+D23+D17+D28+D30</f>
        <v>3188</v>
      </c>
      <c r="E10" s="92">
        <f>D10/C10*100</f>
        <v>91.65923923981485</v>
      </c>
    </row>
    <row r="11" spans="1:5" ht="15.75">
      <c r="A11" s="93" t="s">
        <v>97</v>
      </c>
      <c r="B11" s="94" t="s">
        <v>10</v>
      </c>
      <c r="C11" s="94">
        <f>C13</f>
        <v>421</v>
      </c>
      <c r="D11" s="94">
        <f>D13</f>
        <v>380</v>
      </c>
      <c r="E11" s="95">
        <f>E13</f>
        <v>90.26128266033254</v>
      </c>
    </row>
    <row r="12" spans="1:5" ht="15">
      <c r="A12" s="93" t="s">
        <v>119</v>
      </c>
      <c r="B12" s="93" t="s">
        <v>17</v>
      </c>
      <c r="C12" s="93">
        <v>421</v>
      </c>
      <c r="D12" s="93">
        <v>379</v>
      </c>
      <c r="E12" s="96">
        <f>D12/C12*100</f>
        <v>90.02375296912113</v>
      </c>
    </row>
    <row r="13" spans="1:5" ht="15">
      <c r="A13" s="97" t="s">
        <v>120</v>
      </c>
      <c r="B13" s="93" t="s">
        <v>17</v>
      </c>
      <c r="C13" s="93">
        <v>421</v>
      </c>
      <c r="D13" s="93">
        <v>380</v>
      </c>
      <c r="E13" s="96">
        <f>D13/C13*100</f>
        <v>90.26128266033254</v>
      </c>
    </row>
    <row r="14" spans="1:5" ht="15">
      <c r="A14" s="97"/>
      <c r="B14" s="93"/>
      <c r="C14" s="93"/>
      <c r="D14" s="93"/>
      <c r="E14" s="93"/>
    </row>
    <row r="15" spans="1:5" ht="15.75">
      <c r="A15" s="98" t="s">
        <v>98</v>
      </c>
      <c r="B15" s="94" t="s">
        <v>22</v>
      </c>
      <c r="C15" s="94">
        <f>C16</f>
        <v>80.1</v>
      </c>
      <c r="D15" s="94">
        <f>D16</f>
        <v>43</v>
      </c>
      <c r="E15" s="99">
        <f>E16</f>
        <v>53.6828963795256</v>
      </c>
    </row>
    <row r="16" spans="1:5" ht="15">
      <c r="A16" s="93" t="s">
        <v>96</v>
      </c>
      <c r="B16" s="93" t="s">
        <v>22</v>
      </c>
      <c r="C16" s="93">
        <v>80.1</v>
      </c>
      <c r="D16" s="93">
        <v>43</v>
      </c>
      <c r="E16" s="100">
        <f>D16/C16*100</f>
        <v>53.6828963795256</v>
      </c>
    </row>
    <row r="17" spans="1:5" ht="15.75">
      <c r="A17" s="94" t="s">
        <v>3</v>
      </c>
      <c r="B17" s="94" t="s">
        <v>11</v>
      </c>
      <c r="C17" s="94">
        <f>C18</f>
        <v>123</v>
      </c>
      <c r="D17" s="94">
        <f>D18</f>
        <v>85</v>
      </c>
      <c r="E17" s="99">
        <f>E18</f>
        <v>69.10569105691057</v>
      </c>
    </row>
    <row r="18" spans="1:5" ht="15">
      <c r="A18" s="93" t="s">
        <v>71</v>
      </c>
      <c r="B18" s="93" t="s">
        <v>75</v>
      </c>
      <c r="C18" s="93">
        <v>123</v>
      </c>
      <c r="D18" s="93">
        <v>85</v>
      </c>
      <c r="E18" s="100">
        <f>D18/C18*100</f>
        <v>69.10569105691057</v>
      </c>
    </row>
    <row r="19" spans="1:5" ht="15.75">
      <c r="A19" s="93"/>
      <c r="B19" s="94" t="s">
        <v>95</v>
      </c>
      <c r="C19" s="94">
        <f>C20+C21</f>
        <v>1248</v>
      </c>
      <c r="D19" s="94">
        <f>D20+D21</f>
        <v>1128</v>
      </c>
      <c r="E19" s="95">
        <f>D19/C19*100</f>
        <v>90.38461538461539</v>
      </c>
    </row>
    <row r="20" spans="1:5" ht="15">
      <c r="A20" s="93" t="s">
        <v>122</v>
      </c>
      <c r="B20" s="93" t="s">
        <v>103</v>
      </c>
      <c r="C20" s="93">
        <v>710</v>
      </c>
      <c r="D20" s="93">
        <v>674</v>
      </c>
      <c r="E20" s="100">
        <f>D20/C20*100</f>
        <v>94.92957746478872</v>
      </c>
    </row>
    <row r="21" spans="1:5" ht="15">
      <c r="A21" s="93" t="s">
        <v>123</v>
      </c>
      <c r="B21" s="93" t="s">
        <v>104</v>
      </c>
      <c r="C21" s="93">
        <v>538</v>
      </c>
      <c r="D21" s="93">
        <v>454</v>
      </c>
      <c r="E21" s="100">
        <f>D21/C21*100</f>
        <v>84.38661710037175</v>
      </c>
    </row>
    <row r="22" spans="1:5" ht="15">
      <c r="A22" s="93"/>
      <c r="B22" s="93"/>
      <c r="C22" s="93"/>
      <c r="D22" s="93"/>
      <c r="E22" s="93"/>
    </row>
    <row r="23" spans="1:5" ht="15.75" hidden="1">
      <c r="A23" s="93"/>
      <c r="B23" s="93"/>
      <c r="C23" s="94"/>
      <c r="D23" s="94"/>
      <c r="E23" s="94"/>
    </row>
    <row r="24" spans="1:5" ht="15.75">
      <c r="A24" s="94" t="s">
        <v>84</v>
      </c>
      <c r="B24" s="94" t="s">
        <v>99</v>
      </c>
      <c r="C24" s="94">
        <f>C25+C26+C27</f>
        <v>257</v>
      </c>
      <c r="D24" s="94">
        <f>D25+D26+D27</f>
        <v>149</v>
      </c>
      <c r="E24" s="99">
        <f>D24/C24*100</f>
        <v>57.97665369649806</v>
      </c>
    </row>
    <row r="25" spans="1:5" ht="15">
      <c r="A25" s="93" t="s">
        <v>128</v>
      </c>
      <c r="B25" s="93" t="s">
        <v>108</v>
      </c>
      <c r="C25" s="93">
        <v>150</v>
      </c>
      <c r="D25" s="93">
        <v>78</v>
      </c>
      <c r="E25" s="96">
        <f aca="true" t="shared" si="0" ref="E25:E30">D25/C25*100</f>
        <v>52</v>
      </c>
    </row>
    <row r="26" spans="1:5" ht="15">
      <c r="A26" s="93" t="s">
        <v>101</v>
      </c>
      <c r="B26" s="93" t="s">
        <v>85</v>
      </c>
      <c r="C26" s="93">
        <v>69</v>
      </c>
      <c r="D26" s="93">
        <v>36</v>
      </c>
      <c r="E26" s="100">
        <f t="shared" si="0"/>
        <v>52.17391304347826</v>
      </c>
    </row>
    <row r="27" spans="1:5" ht="15">
      <c r="A27" s="101" t="s">
        <v>129</v>
      </c>
      <c r="B27" s="93" t="s">
        <v>109</v>
      </c>
      <c r="C27" s="93">
        <v>38</v>
      </c>
      <c r="D27" s="93">
        <v>35</v>
      </c>
      <c r="E27" s="100">
        <f t="shared" si="0"/>
        <v>92.10526315789474</v>
      </c>
    </row>
    <row r="28" spans="1:5" ht="15.75">
      <c r="A28" s="102" t="s">
        <v>118</v>
      </c>
      <c r="B28" s="94" t="s">
        <v>116</v>
      </c>
      <c r="C28" s="94">
        <v>1234</v>
      </c>
      <c r="D28" s="94">
        <v>1334</v>
      </c>
      <c r="E28" s="100">
        <f t="shared" si="0"/>
        <v>108.10372771474879</v>
      </c>
    </row>
    <row r="29" spans="1:5" ht="15">
      <c r="A29" s="101" t="s">
        <v>130</v>
      </c>
      <c r="B29" s="93" t="s">
        <v>131</v>
      </c>
      <c r="C29" s="93">
        <v>2</v>
      </c>
      <c r="D29" s="93">
        <v>2</v>
      </c>
      <c r="E29" s="93">
        <f t="shared" si="0"/>
        <v>100</v>
      </c>
    </row>
    <row r="30" spans="1:5" s="30" customFormat="1" ht="15.75">
      <c r="A30" s="102" t="s">
        <v>121</v>
      </c>
      <c r="B30" s="94" t="s">
        <v>115</v>
      </c>
      <c r="C30" s="94">
        <v>113</v>
      </c>
      <c r="D30" s="94">
        <v>69</v>
      </c>
      <c r="E30" s="99">
        <f t="shared" si="0"/>
        <v>61.06194690265486</v>
      </c>
    </row>
    <row r="31" spans="1:8" ht="15">
      <c r="A31" s="101"/>
      <c r="B31" s="93"/>
      <c r="C31" s="93"/>
      <c r="D31" s="93"/>
      <c r="E31" s="93"/>
      <c r="H31" t="s">
        <v>126</v>
      </c>
    </row>
    <row r="32" spans="1:5" ht="15.75">
      <c r="A32" s="103"/>
      <c r="B32" s="104" t="s">
        <v>23</v>
      </c>
      <c r="C32" s="104">
        <f>C10</f>
        <v>3478.1</v>
      </c>
      <c r="D32" s="104">
        <f>D10</f>
        <v>3188</v>
      </c>
      <c r="E32" s="105">
        <f>D32/C32*100</f>
        <v>91.65923923981485</v>
      </c>
    </row>
    <row r="33" spans="1:5" ht="15.75">
      <c r="A33" s="101"/>
      <c r="B33" s="93" t="s">
        <v>100</v>
      </c>
      <c r="C33" s="94">
        <f>C34+C36+C37+C39+C38+C40</f>
        <v>10613</v>
      </c>
      <c r="D33" s="94">
        <f>D34+D36+D37+D39+D38+D40</f>
        <v>10379</v>
      </c>
      <c r="E33" s="99">
        <f>D33/C33*100</f>
        <v>97.79515688306793</v>
      </c>
    </row>
    <row r="34" spans="1:5" ht="15">
      <c r="A34" s="101" t="s">
        <v>132</v>
      </c>
      <c r="B34" s="93" t="s">
        <v>105</v>
      </c>
      <c r="C34" s="93">
        <v>8944</v>
      </c>
      <c r="D34" s="93">
        <v>8944</v>
      </c>
      <c r="E34" s="93">
        <f>D34/C34*100</f>
        <v>100</v>
      </c>
    </row>
    <row r="35" spans="1:5" ht="15" hidden="1">
      <c r="A35" s="101" t="s">
        <v>112</v>
      </c>
      <c r="B35" s="93" t="s">
        <v>113</v>
      </c>
      <c r="C35" s="93"/>
      <c r="D35" s="93"/>
      <c r="E35" s="93" t="e">
        <f aca="true" t="shared" si="1" ref="E35:E40">D35/C35*100</f>
        <v>#DIV/0!</v>
      </c>
    </row>
    <row r="36" spans="1:5" ht="15">
      <c r="A36" s="101" t="s">
        <v>133</v>
      </c>
      <c r="B36" s="93" t="s">
        <v>134</v>
      </c>
      <c r="C36" s="93">
        <v>972</v>
      </c>
      <c r="D36" s="93">
        <v>738</v>
      </c>
      <c r="E36" s="100">
        <f t="shared" si="1"/>
        <v>75.92592592592592</v>
      </c>
    </row>
    <row r="37" spans="1:5" ht="15">
      <c r="A37" s="101" t="s">
        <v>135</v>
      </c>
      <c r="B37" s="93" t="s">
        <v>74</v>
      </c>
      <c r="C37" s="93">
        <v>83</v>
      </c>
      <c r="D37" s="93">
        <v>83</v>
      </c>
      <c r="E37" s="100">
        <f t="shared" si="1"/>
        <v>100</v>
      </c>
    </row>
    <row r="38" spans="1:5" ht="15">
      <c r="A38" s="101" t="s">
        <v>136</v>
      </c>
      <c r="B38" s="93" t="s">
        <v>111</v>
      </c>
      <c r="C38" s="93">
        <v>34</v>
      </c>
      <c r="D38" s="93">
        <v>34</v>
      </c>
      <c r="E38" s="100">
        <f t="shared" si="1"/>
        <v>100</v>
      </c>
    </row>
    <row r="39" spans="1:5" ht="15" hidden="1">
      <c r="A39" s="101" t="s">
        <v>114</v>
      </c>
      <c r="B39" s="93" t="s">
        <v>110</v>
      </c>
      <c r="C39" s="93"/>
      <c r="D39" s="93"/>
      <c r="E39" s="93" t="e">
        <f t="shared" si="1"/>
        <v>#DIV/0!</v>
      </c>
    </row>
    <row r="40" spans="1:5" ht="15">
      <c r="A40" s="101" t="s">
        <v>137</v>
      </c>
      <c r="B40" s="93" t="s">
        <v>117</v>
      </c>
      <c r="C40" s="93">
        <v>580</v>
      </c>
      <c r="D40" s="93">
        <v>580</v>
      </c>
      <c r="E40" s="93">
        <f t="shared" si="1"/>
        <v>100</v>
      </c>
    </row>
    <row r="41" spans="1:5" ht="15.75">
      <c r="A41" s="103"/>
      <c r="B41" s="104" t="s">
        <v>106</v>
      </c>
      <c r="C41" s="104">
        <f>C32+C33</f>
        <v>14091.1</v>
      </c>
      <c r="D41" s="104">
        <f>D32+D33</f>
        <v>13567</v>
      </c>
      <c r="E41" s="106">
        <f>D41/C41*100</f>
        <v>96.28063103661177</v>
      </c>
    </row>
    <row r="42" spans="1:5" ht="12.75">
      <c r="A42" s="44"/>
      <c r="B42" s="80"/>
      <c r="C42" s="82"/>
      <c r="D42" s="82"/>
      <c r="E42" s="82"/>
    </row>
    <row r="43" spans="2:3" ht="12.75">
      <c r="B43" s="81"/>
      <c r="C43" s="79"/>
    </row>
    <row r="44" spans="2:3" ht="12.75">
      <c r="B44" s="21"/>
      <c r="C44" s="7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Евгения</cp:lastModifiedBy>
  <cp:lastPrinted>2019-06-10T04:23:55Z</cp:lastPrinted>
  <dcterms:created xsi:type="dcterms:W3CDTF">2006-02-27T08:11:04Z</dcterms:created>
  <dcterms:modified xsi:type="dcterms:W3CDTF">2019-06-10T04:24:10Z</dcterms:modified>
  <cp:category/>
  <cp:version/>
  <cp:contentType/>
  <cp:contentStatus/>
</cp:coreProperties>
</file>